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4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<sst xmlns="http://schemas.openxmlformats.org/spreadsheetml/2006/main" count="83" uniqueCount="54">
  <si>
    <t>Доходи</t>
  </si>
  <si>
    <t>Лисиче</t>
  </si>
  <si>
    <t>Надійшло коштів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</si>
  <si>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</si>
  <si>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</si>
  <si>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</si>
  <si>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</si>
  <si>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</si>
  <si>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</si>
  <si>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</si>
  <si>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залишок на початок року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</si>
  <si>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</si>
  <si>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</si>
  <si>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</si>
  <si>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</si>
  <si>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</si>
  <si>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</si>
  <si>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</si>
  <si>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</si>
  <si>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</si>
  <si>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</si>
  <si>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</si>
  <si>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</si>
  <si>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</si>
  <si>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</si>
  <si>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</si>
  <si>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</si>
  <si>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</si>
  <si>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господжарські товари та матеріали для ремонту</t>
  </si>
  <si>
    <t>м'який інвентар</t>
  </si>
  <si>
    <t>меблі</t>
  </si>
  <si>
    <t>іграшки</t>
  </si>
  <si>
    <t>спортивний інвентар</t>
  </si>
  <si>
    <t>електротовари</t>
  </si>
  <si>
    <t xml:space="preserve">паливно-мастильні матеріали </t>
  </si>
  <si>
    <t>вогнегасники</t>
  </si>
  <si>
    <t>медикаменти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</si>
  <si>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</si>
  <si>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</si>
  <si>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</si>
  <si>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</si>
  <si>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</si>
  <si>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</si>
  <si>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Інші поточні видатки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</si>
  <si>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</si>
  <si>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</si>
  <si>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</si>
  <si>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</si>
  <si>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будівництво інших об'єктів</t>
  </si>
  <si>
    <t>капітальний ремонт інших об'єктів</t>
  </si>
  <si>
    <t>виготовлення ПКД</t>
  </si>
  <si>
    <t>експертиза ПКД</t>
  </si>
  <si>
    <t>реконструкція та реставрація інших об'єктів</t>
  </si>
  <si>
    <t>Період: січень-липень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</si>
</sst>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4" fillId="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1" fillId="5" borderId="0" xfId="0" applyFon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0" borderId="0" xfId="0" applyAlignment="1">
      <alignment horizontal="left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9\&#1056;&#1086;&#1079;&#1096;&#1080;&#1092;&#1088;%20&#1050;&#1045;&#1050;&#1042;%20&#1087;&#1086;%20&#1047;&#1054;&#1064;%2020.06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влі"/>
      <sheetName val="СКривин"/>
      <sheetName val="Хоровець"/>
      <sheetName val="Лисиче"/>
      <sheetName val="Лист1"/>
      <sheetName val="Жуків"/>
      <sheetName val="Миньківці"/>
      <sheetName val="Улашанівка"/>
      <sheetName val="Цвітоха"/>
      <sheetName val="Губельці"/>
      <sheetName val="Іванівка"/>
      <sheetName val="Перемишель"/>
      <sheetName val="ЗВЕДЕНА"/>
      <sheetName val="Улашанівська ОТГ"/>
      <sheetName val="Район"/>
      <sheetName val="до звіту шкіл"/>
      <sheetName val="на 1 учня"/>
      <sheetName val="спец р"/>
      <sheetName val="НУШ"/>
      <sheetName val="НУШ по НВК"/>
      <sheetName val="виділено осв субв"/>
      <sheetName val="на автобуси"/>
      <sheetName val="субв СР КЕКВ"/>
    </sheetNames>
    <sheetDataSet>
      <sheetData sheetId="3">
        <row r="3">
          <cell r="AO3">
            <v>1052039.81</v>
          </cell>
        </row>
        <row r="11">
          <cell r="AO11">
            <v>223359.75</v>
          </cell>
        </row>
        <row r="21">
          <cell r="AO21">
            <v>0</v>
          </cell>
        </row>
        <row r="23">
          <cell r="AO23">
            <v>15.6</v>
          </cell>
        </row>
        <row r="24">
          <cell r="AO24">
            <v>0</v>
          </cell>
        </row>
        <row r="25">
          <cell r="AO25">
            <v>0</v>
          </cell>
        </row>
        <row r="44">
          <cell r="AO44">
            <v>0</v>
          </cell>
        </row>
        <row r="67">
          <cell r="AO67">
            <v>0</v>
          </cell>
        </row>
        <row r="81">
          <cell r="AO81">
            <v>0</v>
          </cell>
        </row>
        <row r="94">
          <cell r="AO94">
            <v>0</v>
          </cell>
        </row>
        <row r="128">
          <cell r="AO128">
            <v>5054</v>
          </cell>
        </row>
        <row r="188">
          <cell r="AO188">
            <v>0</v>
          </cell>
        </row>
        <row r="206">
          <cell r="AO206">
            <v>0</v>
          </cell>
        </row>
        <row r="221">
          <cell r="AO221">
            <v>0</v>
          </cell>
        </row>
        <row r="247">
          <cell r="AO247">
            <v>65783</v>
          </cell>
        </row>
        <row r="248">
          <cell r="AO248">
            <v>0</v>
          </cell>
        </row>
        <row r="249">
          <cell r="AO249">
            <v>0</v>
          </cell>
        </row>
        <row r="250">
          <cell r="AO250">
            <v>0</v>
          </cell>
        </row>
        <row r="255">
          <cell r="AO255">
            <v>14749.199999999999</v>
          </cell>
        </row>
        <row r="266">
          <cell r="AO266">
            <v>5373.22</v>
          </cell>
        </row>
        <row r="328">
          <cell r="AO328">
            <v>7103.759999999999</v>
          </cell>
        </row>
        <row r="344">
          <cell r="AO344">
            <v>0</v>
          </cell>
        </row>
        <row r="349">
          <cell r="AO349">
            <v>446.5</v>
          </cell>
        </row>
        <row r="354">
          <cell r="AO354">
            <v>39574.88</v>
          </cell>
        </row>
        <row r="359">
          <cell r="AO359">
            <v>0</v>
          </cell>
        </row>
        <row r="371">
          <cell r="AO371">
            <v>0</v>
          </cell>
        </row>
        <row r="377">
          <cell r="AO377">
            <v>0</v>
          </cell>
        </row>
        <row r="378">
          <cell r="AO378">
            <v>0</v>
          </cell>
        </row>
        <row r="379">
          <cell r="AO379">
            <v>0</v>
          </cell>
        </row>
        <row r="380">
          <cell r="AO380">
            <v>0</v>
          </cell>
        </row>
        <row r="381">
          <cell r="AO381">
            <v>0</v>
          </cell>
        </row>
        <row r="382">
          <cell r="AO382">
            <v>0</v>
          </cell>
        </row>
        <row r="383">
          <cell r="AO383">
            <v>0</v>
          </cell>
        </row>
        <row r="384">
          <cell r="AO384">
            <v>0</v>
          </cell>
        </row>
        <row r="385">
          <cell r="AO385">
            <v>0</v>
          </cell>
        </row>
        <row r="386">
          <cell r="AO386">
            <v>0</v>
          </cell>
        </row>
        <row r="387">
          <cell r="AO387">
            <v>0</v>
          </cell>
        </row>
        <row r="388">
          <cell r="AO388">
            <v>0</v>
          </cell>
        </row>
        <row r="389">
          <cell r="AO389">
            <v>0</v>
          </cell>
        </row>
        <row r="390">
          <cell r="AO390">
            <v>0</v>
          </cell>
        </row>
        <row r="391">
          <cell r="AO391">
            <v>0</v>
          </cell>
        </row>
        <row r="392">
          <cell r="AO392">
            <v>0</v>
          </cell>
        </row>
        <row r="393">
          <cell r="AO393">
            <v>0</v>
          </cell>
        </row>
        <row r="394">
          <cell r="AO394">
            <v>0</v>
          </cell>
        </row>
        <row r="395">
          <cell r="AO395">
            <v>0</v>
          </cell>
        </row>
        <row r="396">
          <cell r="AO396">
            <v>0</v>
          </cell>
        </row>
        <row r="397">
          <cell r="AO397">
            <v>0</v>
          </cell>
        </row>
        <row r="398">
          <cell r="AO398">
            <v>0</v>
          </cell>
        </row>
        <row r="399">
          <cell r="AO399">
            <v>0</v>
          </cell>
        </row>
        <row r="400">
          <cell r="AO400">
            <v>0</v>
          </cell>
        </row>
        <row r="401">
          <cell r="AO401">
            <v>0</v>
          </cell>
        </row>
        <row r="402">
          <cell r="AO402">
            <v>0</v>
          </cell>
        </row>
        <row r="403">
          <cell r="AO403">
            <v>0</v>
          </cell>
        </row>
        <row r="447">
          <cell r="AO447">
            <v>0</v>
          </cell>
        </row>
        <row r="450">
          <cell r="AO450">
            <v>0</v>
          </cell>
        </row>
      </sheetData>
      <sheetData sheetId="12">
        <row r="377">
          <cell r="B377" t="str">
            <v>На інклюзію ЗОШ</v>
          </cell>
        </row>
        <row r="378">
          <cell r="B378" t="str">
            <v>на інклюзію ДНЗ</v>
          </cell>
        </row>
        <row r="379">
          <cell r="B379" t="str">
            <v>НУШ мультимедійне обладнання</v>
          </cell>
        </row>
        <row r="380">
          <cell r="B380" t="str">
            <v>НУШ меблі</v>
          </cell>
        </row>
        <row r="381">
          <cell r="B381" t="str">
            <v>НУШ дидактичний матеріал</v>
          </cell>
        </row>
        <row r="382">
          <cell r="B382">
            <v>0</v>
          </cell>
        </row>
        <row r="383">
          <cell r="B383" t="str">
            <v>качелі-балансир</v>
          </cell>
        </row>
        <row r="384">
          <cell r="B384" t="str">
            <v>литячі майданчики та спортивні тренажери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 t="str">
            <v>НУШ   меблі</v>
          </cell>
        </row>
        <row r="400">
          <cell r="B400" t="str">
            <v>НУШ   дидактичний матеріал</v>
          </cell>
        </row>
        <row r="401">
          <cell r="B401" t="str">
            <v>НУШ   комп'ютерне обладнання</v>
          </cell>
        </row>
        <row r="402">
          <cell r="B402" t="str">
            <v>Оргтехніка, комп'ютери, мультимедійнеобладнання </v>
          </cell>
        </row>
        <row r="403">
          <cell r="B403" t="str">
            <v>Комплект дидактичного матеріалу</v>
          </cell>
        </row>
        <row r="420">
          <cell r="B420" t="str">
            <v>КР Хоровецького НВК "ДНЗ-ЗШ І-ІІІ ст" Славутської р/ради на вул. Перемоги, 14 в с. Хоровець Слав р-ну Хм обл. (заміна покрівлі та частини даху)</v>
          </cell>
        </row>
        <row r="421">
          <cell r="B421" t="str">
            <v>КР Жуківського НВК "ДНЗ-СЗШ І-ІІІ ст" в с. Жуків Слав р-ну Хм обл. (утеплення зовнішніх стін)</v>
          </cell>
        </row>
        <row r="422">
          <cell r="B422" t="str">
            <v>КР Миньковецького НВК (утеплення фасадів) ЗОШ     з 2018 року</v>
          </cell>
        </row>
        <row r="423">
          <cell r="B423" t="str">
            <v>КР Жуківського НВК (заміна покрівлі будівлі школи)   з 2018 року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</sheetData>
      <sheetData sheetId="17">
        <row r="14">
          <cell r="D14">
            <v>19500</v>
          </cell>
          <cell r="L14">
            <v>8</v>
          </cell>
          <cell r="P14">
            <v>15378</v>
          </cell>
          <cell r="R14">
            <v>23500</v>
          </cell>
          <cell r="AA14">
            <v>19500</v>
          </cell>
          <cell r="AB14">
            <v>8</v>
          </cell>
          <cell r="AC14">
            <v>0</v>
          </cell>
          <cell r="AF14">
            <v>38878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6"/>
  <sheetViews>
    <sheetView tabSelected="1" workbookViewId="0" topLeftCell="A106">
      <selection activeCell="B3" sqref="B3"/>
    </sheetView>
  </sheetViews>
  <sheetFormatPr defaultColWidth="9.00390625" defaultRowHeight="12.75"/>
  <cols>
    <col min="1" max="1" width="4.875" style="4" customWidth="1"/>
    <col min="2" max="2" width="36.00390625" style="0" customWidth="1"/>
    <col min="3" max="3" width="11.625" style="0" bestFit="1" customWidth="1"/>
  </cols>
  <sheetData>
    <row r="2" spans="1:3" ht="12.75">
      <c r="A2" s="1"/>
      <c r="B2" s="2" t="s">
        <v>0</v>
      </c>
      <c r="C2" s="3" t="s">
        <v>1</v>
      </c>
    </row>
    <row r="3" spans="2:3" ht="25.5">
      <c r="B3" s="5" t="s">
        <v>53</v>
      </c>
      <c r="C3" s="6" t="s">
        <v>2</v>
      </c>
    </row>
    <row r="4" spans="1:3" ht="12.75">
      <c r="A4" s="7"/>
      <c r="B4" s="8" t="s">
        <v>3</v>
      </c>
      <c r="C4" s="9">
        <f>C18</f>
        <v>1413499.72</v>
      </c>
    </row>
    <row r="5" spans="1:3" ht="12.75">
      <c r="A5" s="7"/>
      <c r="B5" s="8" t="s">
        <v>4</v>
      </c>
      <c r="C5" s="9">
        <f>C6+C12+C14</f>
        <v>58386</v>
      </c>
    </row>
    <row r="6" spans="1:3" ht="25.5">
      <c r="A6" s="10">
        <v>1</v>
      </c>
      <c r="B6" s="11" t="s">
        <v>5</v>
      </c>
      <c r="C6" s="12">
        <f>SUM(C7:C11)</f>
        <v>19508</v>
      </c>
    </row>
    <row r="7" spans="2:3" ht="12.75">
      <c r="B7" s="13" t="s">
        <v>6</v>
      </c>
      <c r="C7">
        <f>'[1]спец р'!AA14</f>
        <v>19500</v>
      </c>
    </row>
    <row r="8" spans="2:3" ht="12.75">
      <c r="B8" s="13" t="s">
        <v>7</v>
      </c>
      <c r="C8">
        <f>'[1]спец р'!AB14</f>
        <v>8</v>
      </c>
    </row>
    <row r="9" spans="2:3" ht="12.75">
      <c r="B9" t="s">
        <v>8</v>
      </c>
      <c r="C9">
        <f>'[1]спец р'!AC14</f>
        <v>0</v>
      </c>
    </row>
    <row r="10" spans="2:3" ht="12.75">
      <c r="B10" t="s">
        <v>9</v>
      </c>
      <c r="C10">
        <f>'[1]спец р'!AD14</f>
        <v>0</v>
      </c>
    </row>
    <row r="11" spans="2:3" ht="12.75">
      <c r="B11" s="14" t="s">
        <v>10</v>
      </c>
      <c r="C11">
        <f>'[1]спец р'!AE14</f>
        <v>0</v>
      </c>
    </row>
    <row r="12" spans="1:3" ht="25.5">
      <c r="A12" s="10">
        <v>2</v>
      </c>
      <c r="B12" s="11" t="s">
        <v>11</v>
      </c>
      <c r="C12" s="12">
        <f>C13</f>
        <v>38878</v>
      </c>
    </row>
    <row r="13" spans="2:3" ht="25.5">
      <c r="B13" s="13" t="s">
        <v>12</v>
      </c>
      <c r="C13" s="15">
        <f>'[1]спец р'!AF14</f>
        <v>38878</v>
      </c>
    </row>
    <row r="14" spans="1:3" ht="25.5">
      <c r="A14" s="10">
        <v>3</v>
      </c>
      <c r="B14" s="11" t="s">
        <v>13</v>
      </c>
      <c r="C14" s="12">
        <f>C66</f>
        <v>0</v>
      </c>
    </row>
    <row r="16" spans="1:3" ht="12.75">
      <c r="A16" s="16"/>
      <c r="B16" s="17" t="s">
        <v>14</v>
      </c>
      <c r="C16" s="18">
        <f>C18+C49</f>
        <v>1471885.72</v>
      </c>
    </row>
    <row r="17" ht="12.75">
      <c r="B17" s="19"/>
    </row>
    <row r="18" spans="1:3" ht="25.5">
      <c r="A18" s="20"/>
      <c r="B18" s="21" t="s">
        <v>15</v>
      </c>
      <c r="C18" s="22">
        <f>C20+C21+C22+C41+C42+C43+C44+C45+C46+C47</f>
        <v>1413499.72</v>
      </c>
    </row>
    <row r="19" ht="12.75">
      <c r="B19" s="13" t="s">
        <v>16</v>
      </c>
    </row>
    <row r="20" spans="1:3" ht="12.75">
      <c r="A20" s="4">
        <v>1</v>
      </c>
      <c r="B20" s="13" t="s">
        <v>17</v>
      </c>
      <c r="C20">
        <f>'[1]Лисиче'!AO3</f>
        <v>1052039.81</v>
      </c>
    </row>
    <row r="21" spans="1:3" ht="12.75">
      <c r="A21" s="4">
        <v>2</v>
      </c>
      <c r="B21" s="13" t="s">
        <v>18</v>
      </c>
      <c r="C21">
        <f>'[1]Лисиче'!AO11</f>
        <v>223359.75</v>
      </c>
    </row>
    <row r="22" spans="1:3" ht="25.5">
      <c r="A22" s="4">
        <v>3</v>
      </c>
      <c r="B22" s="13" t="s">
        <v>19</v>
      </c>
      <c r="C22">
        <f>SUM(C24:C40)</f>
        <v>70852.6</v>
      </c>
    </row>
    <row r="23" ht="12.75">
      <c r="B23" s="13" t="s">
        <v>20</v>
      </c>
    </row>
    <row r="24" spans="2:3" ht="12.75">
      <c r="B24" s="13" t="s">
        <v>21</v>
      </c>
      <c r="C24">
        <f>'[1]Лисиче'!AO21</f>
        <v>0</v>
      </c>
    </row>
    <row r="25" spans="2:3" ht="12.75">
      <c r="B25" s="13" t="s">
        <v>22</v>
      </c>
      <c r="C25">
        <f>'[1]Лисиче'!AO23</f>
        <v>15.6</v>
      </c>
    </row>
    <row r="26" spans="2:3" ht="12.75">
      <c r="B26" s="13" t="s">
        <v>23</v>
      </c>
      <c r="C26">
        <f>'[1]Лисиче'!AO24</f>
        <v>0</v>
      </c>
    </row>
    <row r="27" spans="2:3" ht="12.75">
      <c r="B27" s="13" t="s">
        <v>24</v>
      </c>
      <c r="C27">
        <f>'[1]Лисиче'!AO25</f>
        <v>0</v>
      </c>
    </row>
    <row r="28" spans="2:3" ht="12.75">
      <c r="B28" s="13" t="s">
        <v>25</v>
      </c>
      <c r="C28">
        <f>'[1]Лисиче'!AO44</f>
        <v>0</v>
      </c>
    </row>
    <row r="29" spans="2:3" ht="12.75">
      <c r="B29" s="13" t="s">
        <v>26</v>
      </c>
      <c r="C29">
        <f>'[1]Лисиче'!AO67</f>
        <v>0</v>
      </c>
    </row>
    <row r="30" spans="2:3" ht="12.75">
      <c r="B30" s="13" t="s">
        <v>27</v>
      </c>
      <c r="C30">
        <f>'[1]Лисиче'!AO81</f>
        <v>0</v>
      </c>
    </row>
    <row r="31" spans="2:3" ht="25.5">
      <c r="B31" s="23" t="s">
        <v>28</v>
      </c>
      <c r="C31">
        <f>'[1]Лисиче'!AO94+'[1]Лисиче'!AO128</f>
        <v>5054</v>
      </c>
    </row>
    <row r="32" ht="12.75">
      <c r="B32" s="23" t="s">
        <v>29</v>
      </c>
    </row>
    <row r="33" spans="2:3" ht="12.75">
      <c r="B33" s="23" t="s">
        <v>30</v>
      </c>
      <c r="C33">
        <f>'[1]Лисиче'!AO188</f>
        <v>0</v>
      </c>
    </row>
    <row r="34" ht="12.75">
      <c r="B34" s="23" t="s">
        <v>31</v>
      </c>
    </row>
    <row r="35" spans="2:3" ht="12.75">
      <c r="B35" s="23" t="s">
        <v>32</v>
      </c>
      <c r="C35">
        <f>'[1]Лисиче'!AO206</f>
        <v>0</v>
      </c>
    </row>
    <row r="36" spans="2:3" ht="12.75">
      <c r="B36" s="23" t="s">
        <v>33</v>
      </c>
      <c r="C36">
        <f>'[1]Лисиче'!AO221</f>
        <v>0</v>
      </c>
    </row>
    <row r="37" spans="2:3" ht="12.75">
      <c r="B37" s="23" t="s">
        <v>34</v>
      </c>
      <c r="C37">
        <f>'[1]Лисиче'!AO247+'[1]Лисиче'!AO248</f>
        <v>65783</v>
      </c>
    </row>
    <row r="38" spans="2:3" ht="12.75">
      <c r="B38" s="23" t="s">
        <v>35</v>
      </c>
      <c r="C38">
        <f>'[1]Лисиче'!AO249</f>
        <v>0</v>
      </c>
    </row>
    <row r="39" spans="2:3" ht="12.75">
      <c r="B39" s="13" t="s">
        <v>36</v>
      </c>
      <c r="C39">
        <f>'[1]Лисиче'!AO250</f>
        <v>0</v>
      </c>
    </row>
    <row r="40" ht="12.75">
      <c r="B40" s="13"/>
    </row>
    <row r="41" spans="1:3" ht="12.75">
      <c r="A41" s="4">
        <v>4</v>
      </c>
      <c r="B41" s="13" t="s">
        <v>37</v>
      </c>
      <c r="C41">
        <f>'[1]Лисиче'!AO255</f>
        <v>14749.199999999999</v>
      </c>
    </row>
    <row r="42" spans="1:3" ht="12.75">
      <c r="A42" s="4">
        <v>5</v>
      </c>
      <c r="B42" s="13" t="s">
        <v>38</v>
      </c>
      <c r="C42" s="24">
        <f>'[1]Лисиче'!AO266</f>
        <v>5373.22</v>
      </c>
    </row>
    <row r="43" spans="1:3" ht="12.75">
      <c r="A43" s="4">
        <v>6</v>
      </c>
      <c r="B43" s="13" t="s">
        <v>39</v>
      </c>
      <c r="C43">
        <f>'[1]Лисиче'!AO328</f>
        <v>7103.759999999999</v>
      </c>
    </row>
    <row r="44" spans="1:3" ht="25.5">
      <c r="A44" s="4">
        <v>7</v>
      </c>
      <c r="B44" s="13" t="s">
        <v>40</v>
      </c>
      <c r="C44">
        <f>'[1]Лисиче'!AO344+'[1]Лисиче'!AO349+'[1]Лисиче'!AO354+'[1]Лисиче'!AO359+'[1]Лисиче'!AO364</f>
        <v>40021.38</v>
      </c>
    </row>
    <row r="45" spans="1:3" ht="25.5">
      <c r="A45" s="4">
        <v>8</v>
      </c>
      <c r="B45" s="13" t="s">
        <v>41</v>
      </c>
      <c r="C45">
        <f>'[1]Лисиче'!AO447</f>
        <v>0</v>
      </c>
    </row>
    <row r="46" spans="1:3" ht="12.75">
      <c r="A46" s="4">
        <v>9</v>
      </c>
      <c r="B46" s="13" t="s">
        <v>42</v>
      </c>
      <c r="C46">
        <f>'[1]Лисиче'!AO371</f>
        <v>0</v>
      </c>
    </row>
    <row r="47" spans="1:3" ht="12.75">
      <c r="A47" s="4">
        <v>10</v>
      </c>
      <c r="B47" s="25" t="s">
        <v>43</v>
      </c>
      <c r="C47">
        <f>'[1]Лисиче'!AO450</f>
        <v>0</v>
      </c>
    </row>
    <row r="49" spans="1:3" ht="25.5">
      <c r="A49" s="20"/>
      <c r="B49" s="21" t="s">
        <v>44</v>
      </c>
      <c r="C49" s="22">
        <f>C51+C60+C66</f>
        <v>58386</v>
      </c>
    </row>
    <row r="51" spans="1:3" ht="25.5">
      <c r="A51" s="26">
        <v>1</v>
      </c>
      <c r="B51" s="27" t="s">
        <v>45</v>
      </c>
      <c r="C51" s="28">
        <f>SUM(C53:C58)</f>
        <v>19508</v>
      </c>
    </row>
    <row r="52" ht="12.75">
      <c r="B52" t="s">
        <v>16</v>
      </c>
    </row>
    <row r="53" spans="1:3" ht="25.5">
      <c r="A53" s="4" t="s">
        <v>46</v>
      </c>
      <c r="B53" s="13" t="s">
        <v>19</v>
      </c>
      <c r="C53">
        <f>'[1]спец р'!C14+'[1]спец р'!G14</f>
        <v>0</v>
      </c>
    </row>
    <row r="54" spans="1:3" ht="12.75">
      <c r="A54" s="4" t="s">
        <v>46</v>
      </c>
      <c r="B54" s="13" t="s">
        <v>37</v>
      </c>
      <c r="C54">
        <f>'[1]спец р'!D14+'[1]спец р'!I14</f>
        <v>19500</v>
      </c>
    </row>
    <row r="55" spans="1:3" ht="12.75">
      <c r="A55" s="4" t="s">
        <v>46</v>
      </c>
      <c r="B55" s="13" t="s">
        <v>38</v>
      </c>
      <c r="C55">
        <f>'[1]спец р'!K14</f>
        <v>0</v>
      </c>
    </row>
    <row r="56" spans="1:3" ht="25.5">
      <c r="A56" s="4" t="s">
        <v>46</v>
      </c>
      <c r="B56" s="13" t="s">
        <v>40</v>
      </c>
      <c r="C56">
        <f>'[1]спец р'!E14+'[1]спец р'!L14</f>
        <v>8</v>
      </c>
    </row>
    <row r="57" spans="1:2" ht="12.75">
      <c r="A57" s="4" t="s">
        <v>46</v>
      </c>
      <c r="B57" s="13"/>
    </row>
    <row r="58" spans="1:3" ht="25.5">
      <c r="A58" s="4" t="s">
        <v>46</v>
      </c>
      <c r="B58" s="13" t="s">
        <v>47</v>
      </c>
      <c r="C58">
        <f>'[1]спец р'!F14+'[1]спец р'!N14</f>
        <v>0</v>
      </c>
    </row>
    <row r="60" spans="1:3" ht="25.5">
      <c r="A60" s="26">
        <v>2</v>
      </c>
      <c r="B60" s="27" t="s">
        <v>11</v>
      </c>
      <c r="C60" s="28">
        <f>SUM(C62:C64)</f>
        <v>38878</v>
      </c>
    </row>
    <row r="61" ht="12.75">
      <c r="B61" s="13" t="s">
        <v>16</v>
      </c>
    </row>
    <row r="62" spans="1:3" ht="25.5">
      <c r="A62" s="4" t="s">
        <v>46</v>
      </c>
      <c r="B62" s="13" t="s">
        <v>19</v>
      </c>
      <c r="C62">
        <f>'[1]спец р'!O14</f>
        <v>0</v>
      </c>
    </row>
    <row r="63" spans="1:3" ht="12.75">
      <c r="A63" s="4" t="s">
        <v>46</v>
      </c>
      <c r="B63" s="13" t="s">
        <v>37</v>
      </c>
      <c r="C63">
        <f>'[1]спец р'!P14</f>
        <v>15378</v>
      </c>
    </row>
    <row r="64" spans="1:3" ht="25.5">
      <c r="A64" s="4" t="s">
        <v>46</v>
      </c>
      <c r="B64" s="13" t="s">
        <v>47</v>
      </c>
      <c r="C64">
        <f>'[1]спец р'!R14</f>
        <v>23500</v>
      </c>
    </row>
    <row r="66" spans="1:3" ht="25.5">
      <c r="A66" s="26">
        <v>3</v>
      </c>
      <c r="B66" s="27" t="s">
        <v>13</v>
      </c>
      <c r="C66" s="28">
        <f>C68+C98+C100+C114</f>
        <v>0</v>
      </c>
    </row>
    <row r="67" ht="12.75">
      <c r="B67" s="13" t="s">
        <v>16</v>
      </c>
    </row>
    <row r="68" spans="1:3" ht="25.5">
      <c r="A68" s="4" t="s">
        <v>46</v>
      </c>
      <c r="B68" s="13" t="s">
        <v>47</v>
      </c>
      <c r="C68">
        <f>SUM(C70:C97)</f>
        <v>0</v>
      </c>
    </row>
    <row r="69" ht="12.75">
      <c r="B69" s="13" t="s">
        <v>16</v>
      </c>
    </row>
    <row r="70" spans="2:3" ht="12.75">
      <c r="B70" s="29" t="str">
        <f>'[1]ЗВЕДЕНА'!B377</f>
        <v>На інклюзію ЗОШ</v>
      </c>
      <c r="C70">
        <f>'[1]Лисиче'!AO377</f>
        <v>0</v>
      </c>
    </row>
    <row r="71" spans="2:3" ht="12.75">
      <c r="B71" s="29" t="str">
        <f>'[1]ЗВЕДЕНА'!B378</f>
        <v>на інклюзію ДНЗ</v>
      </c>
      <c r="C71">
        <f>'[1]Лисиче'!AO378</f>
        <v>0</v>
      </c>
    </row>
    <row r="72" spans="2:3" ht="12.75">
      <c r="B72" s="29" t="str">
        <f>'[1]ЗВЕДЕНА'!B379</f>
        <v>НУШ мультимедійне обладнання</v>
      </c>
      <c r="C72">
        <f>'[1]Лисиче'!AO379</f>
        <v>0</v>
      </c>
    </row>
    <row r="73" spans="2:3" ht="12.75">
      <c r="B73" s="29" t="str">
        <f>'[1]ЗВЕДЕНА'!B380</f>
        <v>НУШ меблі</v>
      </c>
      <c r="C73">
        <f>'[1]Лисиче'!AO380</f>
        <v>0</v>
      </c>
    </row>
    <row r="74" spans="2:3" ht="12.75">
      <c r="B74" s="29" t="str">
        <f>'[1]ЗВЕДЕНА'!B381</f>
        <v>НУШ дидактичний матеріал</v>
      </c>
      <c r="C74">
        <f>'[1]Лисиче'!AO381</f>
        <v>0</v>
      </c>
    </row>
    <row r="75" spans="2:3" ht="12.75">
      <c r="B75" s="29">
        <f>'[1]ЗВЕДЕНА'!B382</f>
        <v>0</v>
      </c>
      <c r="C75">
        <f>'[1]Лисиче'!AO382</f>
        <v>0</v>
      </c>
    </row>
    <row r="76" spans="2:3" ht="12.75">
      <c r="B76" s="29" t="str">
        <f>'[1]ЗВЕДЕНА'!B383</f>
        <v>качелі-балансир</v>
      </c>
      <c r="C76">
        <f>'[1]Лисиче'!AO383</f>
        <v>0</v>
      </c>
    </row>
    <row r="77" spans="2:3" ht="25.5">
      <c r="B77" s="29" t="str">
        <f>'[1]ЗВЕДЕНА'!B384</f>
        <v>литячі майданчики та спортивні тренажери</v>
      </c>
      <c r="C77">
        <f>'[1]Лисиче'!AO384</f>
        <v>0</v>
      </c>
    </row>
    <row r="78" spans="2:3" ht="12.75">
      <c r="B78" s="29">
        <f>'[1]ЗВЕДЕНА'!B385</f>
        <v>0</v>
      </c>
      <c r="C78">
        <f>'[1]Лисиче'!AO385</f>
        <v>0</v>
      </c>
    </row>
    <row r="79" spans="2:3" ht="12.75">
      <c r="B79" s="29">
        <f>'[1]ЗВЕДЕНА'!B386</f>
        <v>0</v>
      </c>
      <c r="C79">
        <f>'[1]Лисиче'!AO386</f>
        <v>0</v>
      </c>
    </row>
    <row r="80" spans="2:3" ht="12.75">
      <c r="B80" s="29">
        <f>'[1]ЗВЕДЕНА'!B387</f>
        <v>0</v>
      </c>
      <c r="C80">
        <f>'[1]Лисиче'!AO387</f>
        <v>0</v>
      </c>
    </row>
    <row r="81" spans="2:3" ht="12.75">
      <c r="B81" s="29">
        <f>'[1]ЗВЕДЕНА'!B388</f>
        <v>0</v>
      </c>
      <c r="C81">
        <f>'[1]Лисиче'!AO388</f>
        <v>0</v>
      </c>
    </row>
    <row r="82" spans="2:3" ht="12.75">
      <c r="B82" s="29">
        <f>'[1]ЗВЕДЕНА'!B389</f>
        <v>0</v>
      </c>
      <c r="C82">
        <f>'[1]Лисиче'!AO389</f>
        <v>0</v>
      </c>
    </row>
    <row r="83" spans="2:3" ht="12.75">
      <c r="B83" s="29">
        <f>'[1]ЗВЕДЕНА'!B390</f>
        <v>0</v>
      </c>
      <c r="C83">
        <f>'[1]Лисиче'!AO390</f>
        <v>0</v>
      </c>
    </row>
    <row r="84" spans="2:3" ht="12.75">
      <c r="B84" s="29">
        <f>'[1]ЗВЕДЕНА'!B391</f>
        <v>0</v>
      </c>
      <c r="C84">
        <f>'[1]Лисиче'!AO391</f>
        <v>0</v>
      </c>
    </row>
    <row r="85" spans="2:3" ht="12.75">
      <c r="B85" s="29">
        <f>'[1]ЗВЕДЕНА'!B392</f>
        <v>0</v>
      </c>
      <c r="C85">
        <f>'[1]Лисиче'!AO392</f>
        <v>0</v>
      </c>
    </row>
    <row r="86" spans="2:3" ht="12.75">
      <c r="B86" s="29">
        <f>'[1]ЗВЕДЕНА'!B393</f>
        <v>0</v>
      </c>
      <c r="C86">
        <f>'[1]Лисиче'!AO393</f>
        <v>0</v>
      </c>
    </row>
    <row r="87" spans="2:3" ht="12.75">
      <c r="B87" s="29">
        <f>'[1]ЗВЕДЕНА'!B394</f>
        <v>0</v>
      </c>
      <c r="C87">
        <f>'[1]Лисиче'!AO394</f>
        <v>0</v>
      </c>
    </row>
    <row r="88" spans="2:3" ht="12.75">
      <c r="B88" s="29">
        <f>'[1]ЗВЕДЕНА'!B395</f>
        <v>0</v>
      </c>
      <c r="C88">
        <f>'[1]Лисиче'!AO395</f>
        <v>0</v>
      </c>
    </row>
    <row r="89" spans="2:3" ht="12.75">
      <c r="B89" s="29">
        <f>'[1]ЗВЕДЕНА'!B396</f>
        <v>0</v>
      </c>
      <c r="C89">
        <f>'[1]Лисиче'!AO396</f>
        <v>0</v>
      </c>
    </row>
    <row r="90" spans="2:3" ht="12.75">
      <c r="B90" s="29">
        <f>'[1]ЗВЕДЕНА'!B397</f>
        <v>0</v>
      </c>
      <c r="C90">
        <f>'[1]Лисиче'!AO397</f>
        <v>0</v>
      </c>
    </row>
    <row r="91" spans="2:3" ht="12.75">
      <c r="B91" s="29">
        <f>'[1]ЗВЕДЕНА'!B398</f>
        <v>0</v>
      </c>
      <c r="C91">
        <f>'[1]Лисиче'!AO398</f>
        <v>0</v>
      </c>
    </row>
    <row r="92" spans="2:3" ht="12.75">
      <c r="B92" s="29" t="str">
        <f>'[1]ЗВЕДЕНА'!B399</f>
        <v>НУШ   меблі</v>
      </c>
      <c r="C92">
        <f>'[1]Лисиче'!AO399</f>
        <v>0</v>
      </c>
    </row>
    <row r="93" spans="2:3" ht="12.75">
      <c r="B93" s="29" t="str">
        <f>'[1]ЗВЕДЕНА'!B400</f>
        <v>НУШ   дидактичний матеріал</v>
      </c>
      <c r="C93">
        <f>'[1]Лисиче'!AO400</f>
        <v>0</v>
      </c>
    </row>
    <row r="94" spans="2:3" ht="12.75">
      <c r="B94" s="29" t="str">
        <f>'[1]ЗВЕДЕНА'!B401</f>
        <v>НУШ   комп'ютерне обладнання</v>
      </c>
      <c r="C94">
        <f>'[1]Лисиче'!AO401</f>
        <v>0</v>
      </c>
    </row>
    <row r="95" spans="2:3" ht="25.5">
      <c r="B95" s="29" t="str">
        <f>'[1]ЗВЕДЕНА'!B402</f>
        <v>Оргтехніка, комп'ютери, мультимедійнеобладнання </v>
      </c>
      <c r="C95">
        <f>'[1]Лисиче'!AO402</f>
        <v>0</v>
      </c>
    </row>
    <row r="96" spans="2:3" ht="12.75">
      <c r="B96" s="29" t="str">
        <f>'[1]ЗВЕДЕНА'!B403</f>
        <v>Комплект дидактичного матеріалу</v>
      </c>
      <c r="C96">
        <f>'[1]Лисиче'!AO403</f>
        <v>0</v>
      </c>
    </row>
    <row r="97" ht="12.75">
      <c r="B97" s="29"/>
    </row>
    <row r="98" spans="1:2" ht="12.75">
      <c r="A98" s="4" t="s">
        <v>46</v>
      </c>
      <c r="B98" s="13" t="s">
        <v>48</v>
      </c>
    </row>
    <row r="99" ht="12.75">
      <c r="B99" s="13"/>
    </row>
    <row r="100" spans="1:3" ht="12.75">
      <c r="A100" s="4" t="s">
        <v>46</v>
      </c>
      <c r="B100" s="13" t="s">
        <v>49</v>
      </c>
      <c r="C100">
        <f>SUM(C102:C113)</f>
        <v>0</v>
      </c>
    </row>
    <row r="101" ht="12.75">
      <c r="B101" s="13" t="s">
        <v>16</v>
      </c>
    </row>
    <row r="102" ht="12.75">
      <c r="B102" s="29" t="s">
        <v>50</v>
      </c>
    </row>
    <row r="103" ht="12.75">
      <c r="B103" s="29" t="s">
        <v>51</v>
      </c>
    </row>
    <row r="104" ht="63.75">
      <c r="B104" s="29" t="str">
        <f>'[1]ЗВЕДЕНА'!B420</f>
        <v>КР Хоровецького НВК "ДНЗ-ЗШ І-ІІІ ст" Славутської р/ради на вул. Перемоги, 14 в с. Хоровець Слав р-ну Хм обл. (заміна покрівлі та частини даху)</v>
      </c>
    </row>
    <row r="105" ht="38.25">
      <c r="B105" s="29" t="str">
        <f>'[1]ЗВЕДЕНА'!B421</f>
        <v>КР Жуківського НВК "ДНЗ-СЗШ І-ІІІ ст" в с. Жуків Слав р-ну Хм обл. (утеплення зовнішніх стін)</v>
      </c>
    </row>
    <row r="106" ht="38.25">
      <c r="B106" s="29" t="str">
        <f>'[1]ЗВЕДЕНА'!B422</f>
        <v>КР Миньковецького НВК (утеплення фасадів) ЗОШ     з 2018 року</v>
      </c>
    </row>
    <row r="107" ht="38.25">
      <c r="B107" s="29" t="str">
        <f>'[1]ЗВЕДЕНА'!B423</f>
        <v>КР Жуківського НВК (заміна покрівлі будівлі школи)   з 2018 року</v>
      </c>
    </row>
    <row r="108" ht="12.75">
      <c r="B108" s="29"/>
    </row>
    <row r="109" ht="12.75">
      <c r="B109" s="29">
        <f>'[1]ЗВЕДЕНА'!B433</f>
        <v>0</v>
      </c>
    </row>
    <row r="110" ht="12.75">
      <c r="B110" s="29">
        <f>'[1]ЗВЕДЕНА'!B434</f>
        <v>0</v>
      </c>
    </row>
    <row r="111" ht="12.75">
      <c r="B111" s="29">
        <f>'[1]ЗВЕДЕНА'!B435</f>
        <v>0</v>
      </c>
    </row>
    <row r="112" ht="12.75">
      <c r="B112" s="29">
        <f>'[1]ЗВЕДЕНА'!B436</f>
        <v>0</v>
      </c>
    </row>
    <row r="113" ht="12.75">
      <c r="B113" s="29"/>
    </row>
    <row r="114" spans="1:3" ht="25.5">
      <c r="A114" s="4" t="s">
        <v>46</v>
      </c>
      <c r="B114" s="13" t="s">
        <v>52</v>
      </c>
      <c r="C114">
        <f>C116</f>
        <v>0</v>
      </c>
    </row>
    <row r="115" ht="12.75">
      <c r="B115" s="13" t="s">
        <v>16</v>
      </c>
    </row>
    <row r="116" ht="12.75">
      <c r="B116" s="29" t="s">
        <v>50</v>
      </c>
    </row>
  </sheetData>
  <printOptions/>
  <pageMargins left="0.7874015748031497" right="0.7874015748031497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2019-07-05T12:13:56Z</dcterms:created>
  <dcterms:modified xsi:type="dcterms:W3CDTF">2020-06-04T07:03:56Z</dcterms:modified>
  <cp:category/>
  <cp:version/>
  <cp:contentType/>
  <cp:contentStatus/>
</cp:coreProperties>
</file>